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urved profiles" sheetId="1" r:id="rId1"/>
  </sheets>
  <calcPr calcId="145621"/>
</workbook>
</file>

<file path=xl/calcChain.xml><?xml version="1.0" encoding="utf-8"?>
<calcChain xmlns="http://schemas.openxmlformats.org/spreadsheetml/2006/main">
  <c r="B37" i="1" l="1"/>
  <c r="C33" i="1" l="1"/>
  <c r="A33" i="1"/>
  <c r="E33" i="1" s="1"/>
  <c r="G33" i="1" s="1"/>
  <c r="G8" i="1"/>
  <c r="B35" i="1" l="1"/>
  <c r="B36" i="1" s="1"/>
  <c r="G40" i="1" s="1"/>
</calcChain>
</file>

<file path=xl/sharedStrings.xml><?xml version="1.0" encoding="utf-8"?>
<sst xmlns="http://schemas.openxmlformats.org/spreadsheetml/2006/main" count="44" uniqueCount="35">
  <si>
    <t>Please fill in the red cells</t>
  </si>
  <si>
    <t>[-]</t>
  </si>
  <si>
    <t>[kNm/m]</t>
  </si>
  <si>
    <t>E</t>
  </si>
  <si>
    <t>[N/mm²]</t>
  </si>
  <si>
    <r>
      <t>f</t>
    </r>
    <r>
      <rPr>
        <vertAlign val="subscript"/>
        <sz val="11"/>
        <color theme="1"/>
        <rFont val="Calibri"/>
        <family val="2"/>
        <scheme val="minor"/>
      </rPr>
      <t>yb</t>
    </r>
  </si>
  <si>
    <t>slenderness ratio</t>
  </si>
  <si>
    <t>α [-]</t>
  </si>
  <si>
    <t>results</t>
  </si>
  <si>
    <r>
      <t>i</t>
    </r>
    <r>
      <rPr>
        <vertAlign val="subscript"/>
        <sz val="11"/>
        <color theme="1"/>
        <rFont val="Calibri"/>
        <family val="2"/>
        <scheme val="minor"/>
      </rPr>
      <t>ef</t>
    </r>
  </si>
  <si>
    <r>
      <t>M</t>
    </r>
    <r>
      <rPr>
        <vertAlign val="subscript"/>
        <sz val="11"/>
        <color theme="1"/>
        <rFont val="Calibri"/>
        <family val="2"/>
        <scheme val="minor"/>
      </rPr>
      <t>c,Rk,F,flat profile</t>
    </r>
  </si>
  <si>
    <r>
      <t>M</t>
    </r>
    <r>
      <rPr>
        <vertAlign val="subscript"/>
        <sz val="11"/>
        <color theme="1"/>
        <rFont val="Calibri"/>
        <family val="2"/>
        <scheme val="minor"/>
      </rPr>
      <t>c,Rk,F,curved profile</t>
    </r>
  </si>
  <si>
    <t>Interaction formula:</t>
  </si>
  <si>
    <r>
      <t>N</t>
    </r>
    <r>
      <rPr>
        <vertAlign val="subscript"/>
        <sz val="11"/>
        <color theme="1"/>
        <rFont val="Calibri"/>
        <family val="2"/>
        <scheme val="minor"/>
      </rPr>
      <t>c,Rd</t>
    </r>
  </si>
  <si>
    <r>
      <t>M</t>
    </r>
    <r>
      <rPr>
        <vertAlign val="subscript"/>
        <sz val="11"/>
        <color theme="1"/>
        <rFont val="Calibri"/>
        <family val="2"/>
        <scheme val="minor"/>
      </rPr>
      <t>c,Rd</t>
    </r>
  </si>
  <si>
    <r>
      <t>N</t>
    </r>
    <r>
      <rPr>
        <vertAlign val="subscript"/>
        <sz val="11"/>
        <color theme="1"/>
        <rFont val="Calibri"/>
        <family val="2"/>
        <scheme val="minor"/>
      </rPr>
      <t>c,Ed</t>
    </r>
  </si>
  <si>
    <r>
      <t>M</t>
    </r>
    <r>
      <rPr>
        <vertAlign val="subscript"/>
        <sz val="11"/>
        <color theme="1"/>
        <rFont val="Calibri"/>
        <family val="2"/>
        <scheme val="minor"/>
      </rPr>
      <t>c,Ed</t>
    </r>
  </si>
  <si>
    <t>[cm]</t>
  </si>
  <si>
    <t>[kN/m]</t>
  </si>
  <si>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scheme val="minor"/>
      </rPr>
      <t xml:space="preserve">cr </t>
    </r>
    <r>
      <rPr>
        <sz val="11"/>
        <color theme="1"/>
        <rFont val="Calibri"/>
        <family val="2"/>
        <scheme val="minor"/>
      </rPr>
      <t xml:space="preserve">= </t>
    </r>
    <r>
      <rPr>
        <sz val="11"/>
        <color theme="1"/>
        <rFont val="Calibri"/>
        <family val="2"/>
      </rPr>
      <t>β</t>
    </r>
    <r>
      <rPr>
        <sz val="9.35"/>
        <color theme="1"/>
        <rFont val="Calibri"/>
        <family val="2"/>
      </rPr>
      <t xml:space="preserve"> · s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</si>
  <si>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ef</t>
    </r>
  </si>
  <si>
    <t>[cm²/m]</t>
  </si>
  <si>
    <r>
      <rPr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g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</si>
  <si>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g</t>
    </r>
  </si>
  <si>
    <t>ideal buckling force [kN/m]</t>
  </si>
  <si>
    <t>crictical buckling force [kN/m]</t>
  </si>
  <si>
    <t>reduction factor</t>
  </si>
  <si>
    <r>
      <rPr>
        <sz val="11"/>
        <color theme="1"/>
        <rFont val="Calibri"/>
        <family val="2"/>
      </rPr>
      <t>χ</t>
    </r>
    <r>
      <rPr>
        <sz val="11"/>
        <color theme="1"/>
        <rFont val="Calibri"/>
        <family val="2"/>
        <scheme val="minor"/>
      </rPr>
      <t xml:space="preserve"> [-]</t>
    </r>
  </si>
  <si>
    <r>
      <t>N</t>
    </r>
    <r>
      <rPr>
        <vertAlign val="subscript"/>
        <sz val="11"/>
        <color theme="1"/>
        <rFont val="Calibri"/>
        <family val="2"/>
        <scheme val="minor"/>
      </rPr>
      <t>c,Ed</t>
    </r>
    <r>
      <rPr>
        <sz val="11"/>
        <color theme="1"/>
        <rFont val="Calibri"/>
        <family val="2"/>
        <scheme val="minor"/>
      </rPr>
      <t xml:space="preserve"> / N</t>
    </r>
    <r>
      <rPr>
        <vertAlign val="subscript"/>
        <sz val="11"/>
        <color theme="1"/>
        <rFont val="Calibri"/>
        <family val="2"/>
        <scheme val="minor"/>
      </rPr>
      <t>c,Rd</t>
    </r>
  </si>
  <si>
    <r>
      <t>M</t>
    </r>
    <r>
      <rPr>
        <vertAlign val="subscript"/>
        <sz val="11"/>
        <color theme="1"/>
        <rFont val="Calibri"/>
        <family val="2"/>
        <scheme val="minor"/>
      </rPr>
      <t>c,Ed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c,Rd</t>
    </r>
  </si>
  <si>
    <t>≤ 1,0</t>
  </si>
  <si>
    <t>Note:</t>
  </si>
  <si>
    <r>
      <t>The internal forces of the arch (N</t>
    </r>
    <r>
      <rPr>
        <vertAlign val="subscript"/>
        <sz val="11"/>
        <color theme="1"/>
        <rFont val="Calibri"/>
        <family val="2"/>
        <scheme val="minor"/>
      </rPr>
      <t>c,Ed</t>
    </r>
    <r>
      <rPr>
        <sz val="11"/>
        <color theme="1"/>
        <rFont val="Calibri"/>
        <family val="2"/>
        <scheme val="minor"/>
      </rPr>
      <t xml:space="preserve"> and M</t>
    </r>
    <r>
      <rPr>
        <vertAlign val="subscript"/>
        <sz val="11"/>
        <color theme="1"/>
        <rFont val="Calibri"/>
        <family val="2"/>
        <scheme val="minor"/>
      </rPr>
      <t>c,Ed</t>
    </r>
    <r>
      <rPr>
        <sz val="11"/>
        <color theme="1"/>
        <rFont val="Calibri"/>
        <family val="2"/>
        <scheme val="minor"/>
      </rPr>
      <t>) should be calculated using the gross cross section values A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and I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of the profiled sheeting taking into account the stiffness of the horizontal supports.</t>
    </r>
  </si>
  <si>
    <t>with horizontal support under symmetric loads (arch):</t>
  </si>
  <si>
    <t>without horizontal support: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</si>
</sst>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.3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right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4" fontId="0" fillId="4" borderId="0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2" fontId="0" fillId="3" borderId="0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4" fontId="3" fillId="3" borderId="11" xfId="0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left" vertical="center" wrapText="1"/>
    </xf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280149</xdr:colOff>
      <xdr:row>18</xdr:row>
      <xdr:rowOff>44822</xdr:rowOff>
    </xdr:from>
    <xdr:to>
      <xdr:col>7</xdr:col>
      <xdr:colOff>381002</xdr:colOff>
      <xdr:row>29</xdr:row>
      <xdr:rowOff>145678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9" y="3933263"/>
          <a:ext cx="5121088" cy="2196356"/>
        </a:xfrm>
        <a:prstGeom prst="rect">
          <a:avLst/>
        </a:prstGeom>
      </xdr:spPr>
    </xdr:pic>
    <xdr:clientData/>
  </xdr:twoCellAnchor>
  <xdr:oneCellAnchor>
    <xdr:from>
      <xdr:col>0</xdr:col>
      <xdr:colOff>616321</xdr:colOff>
      <xdr:row>38</xdr:row>
      <xdr:rowOff>44824</xdr:rowOff>
    </xdr:from>
    <xdr:ext cx="4728881" cy="5939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16321" y="7877736"/>
              <a:ext cx="4728881" cy="5939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𝑐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,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𝐸𝑑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𝐶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,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𝑅𝑑</m:t>
                            </m:r>
                          </m:sub>
                        </m:sSub>
                      </m:den>
                    </m:f>
                    <m:r>
                      <a:rPr lang="de-DE" sz="1100" i="1">
                        <a:latin typeface="Cambria Math"/>
                        <a:ea typeface="Cambria Math"/>
                      </a:rPr>
                      <m:t>∙</m:t>
                    </m:r>
                    <m:d>
                      <m:dPr>
                        <m:begChr m:val="["/>
                        <m:endChr m:val="]"/>
                        <m:ctrlPr>
                          <a:rPr lang="de-DE" sz="110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1+0,5∙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latin typeface="Cambria Math"/>
                            <a:ea typeface="Cambria Math"/>
                          </a:rPr>
                          <m:t>α</m:t>
                        </m:r>
                        <m:r>
                          <a:rPr lang="el-GR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d>
                          <m:dPr>
                            <m:ctrlPr>
                              <a:rPr lang="el-GR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1−</m:t>
                            </m:r>
                            <m:f>
                              <m:fPr>
                                <m:ctrlPr>
                                  <a:rPr lang="de-DE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𝑁</m:t>
                                    </m:r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𝑐</m:t>
                                    </m:r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,</m:t>
                                    </m:r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𝐸𝑑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𝑁</m:t>
                                    </m:r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𝑐</m:t>
                                    </m:r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,</m:t>
                                    </m:r>
                                    <m:r>
                                      <a:rPr lang="de-DE" sz="1100" b="0" i="1">
                                        <a:latin typeface="Cambria Math"/>
                                        <a:ea typeface="Cambria Math"/>
                                      </a:rPr>
                                      <m:t>𝑅𝑑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d>
                    <m:r>
                      <a:rPr lang="de-DE" sz="1100" b="0" i="1">
                        <a:latin typeface="Cambria Math"/>
                        <a:ea typeface="Cambria Math"/>
                      </a:rPr>
                      <m:t>+</m:t>
                    </m:r>
                    <m:f>
                      <m:fPr>
                        <m:ctrlPr>
                          <a:rPr lang="de-DE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𝑐</m:t>
                            </m:r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,</m:t>
                            </m:r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𝐸𝑑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𝑐</m:t>
                            </m:r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,</m:t>
                            </m:r>
                            <m:r>
                              <a:rPr lang="de-DE" sz="1100" b="0" i="1">
                                <a:latin typeface="Cambria Math"/>
                                <a:ea typeface="Cambria Math"/>
                              </a:rPr>
                              <m:t>𝑅𝑑</m:t>
                            </m:r>
                          </m:sub>
                        </m:sSub>
                      </m:den>
                    </m:f>
                    <m:r>
                      <a:rPr lang="de-DE" sz="1100" b="0" i="1">
                        <a:latin typeface="Cambria Math"/>
                        <a:ea typeface="Cambria Math"/>
                      </a:rPr>
                      <m:t>=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16321" y="7877736"/>
              <a:ext cx="4728881" cy="5939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b="0" i="0">
                  <a:latin typeface="Cambria Math"/>
                </a:rPr>
                <a:t>𝑁_(𝑐,𝐸𝑑)/𝑁_(𝐶,𝑅𝑑) </a:t>
              </a:r>
              <a:r>
                <a:rPr lang="de-DE" sz="1100" i="0">
                  <a:latin typeface="Cambria Math"/>
                  <a:ea typeface="Cambria Math"/>
                </a:rPr>
                <a:t>∙[</a:t>
              </a:r>
              <a:r>
                <a:rPr lang="de-DE" sz="1100" b="0" i="0">
                  <a:latin typeface="Cambria Math"/>
                  <a:ea typeface="Cambria Math"/>
                </a:rPr>
                <a:t>1+0,5∙</a:t>
              </a:r>
              <a:r>
                <a:rPr lang="el-GR" sz="1100" b="0" i="0">
                  <a:latin typeface="Cambria Math"/>
                  <a:ea typeface="Cambria Math"/>
                </a:rPr>
                <a:t>α∙(</a:t>
              </a:r>
              <a:r>
                <a:rPr lang="de-DE" sz="1100" b="0" i="0">
                  <a:latin typeface="Cambria Math"/>
                  <a:ea typeface="Cambria Math"/>
                </a:rPr>
                <a:t>1−𝑁_(𝑐,𝐸𝑑)/𝑁_(𝑐,𝑅𝑑) </a:t>
              </a:r>
              <a:r>
                <a:rPr lang="el-GR" sz="1100" b="0" i="0">
                  <a:latin typeface="Cambria Math"/>
                  <a:ea typeface="Cambria Math"/>
                </a:rPr>
                <a:t>)</a:t>
              </a:r>
              <a:r>
                <a:rPr lang="de-DE" sz="1100" b="0" i="0">
                  <a:latin typeface="Cambria Math"/>
                  <a:ea typeface="Cambria Math"/>
                </a:rPr>
                <a:t>]+𝑀_(𝑐,𝐸𝑑)/𝑀_(𝑐,𝑅𝑑) =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0</xdr:col>
      <xdr:colOff>2242</xdr:colOff>
      <xdr:row>4</xdr:row>
      <xdr:rowOff>159124</xdr:rowOff>
    </xdr:from>
    <xdr:ext cx="5735170" cy="275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2242" y="921124"/>
              <a:ext cx="5735170" cy="275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/>
                          </a:rPr>
                          <m:t>𝑀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𝑐</m:t>
                        </m:r>
                        <m:r>
                          <a:rPr lang="de-DE" sz="1100" b="0" i="1">
                            <a:latin typeface="Cambria Math"/>
                          </a:rPr>
                          <m:t>,</m:t>
                        </m:r>
                        <m:r>
                          <a:rPr lang="de-DE" sz="1100" b="0" i="1">
                            <a:latin typeface="Cambria Math"/>
                          </a:rPr>
                          <m:t>𝑅𝑘</m:t>
                        </m:r>
                        <m:r>
                          <a:rPr lang="de-DE" sz="1100" b="0" i="1">
                            <a:latin typeface="Cambria Math"/>
                          </a:rPr>
                          <m:t>,</m:t>
                        </m:r>
                        <m:r>
                          <a:rPr lang="de-DE" sz="1100" b="0" i="1">
                            <a:latin typeface="Cambria Math"/>
                          </a:rPr>
                          <m:t>𝐹</m:t>
                        </m:r>
                      </m:sub>
                    </m:sSub>
                    <m:r>
                      <a:rPr lang="de-DE" sz="1100" b="0" i="1">
                        <a:latin typeface="Cambria Math"/>
                      </a:rPr>
                      <m:t>(</m:t>
                    </m:r>
                    <m:r>
                      <a:rPr lang="de-DE" sz="1100" b="0" i="1">
                        <a:latin typeface="Cambria Math"/>
                      </a:rPr>
                      <m:t>𝑐𝑢𝑟𝑣𝑒𝑑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r>
                      <a:rPr lang="de-DE" sz="1100" b="0" i="1">
                        <a:latin typeface="Cambria Math"/>
                      </a:rPr>
                      <m:t>𝑝𝑟𝑜𝑓𝑖𝑙𝑒</m:t>
                    </m:r>
                    <m:r>
                      <a:rPr lang="de-DE" sz="1100" b="0" i="1">
                        <a:latin typeface="Cambria Math"/>
                      </a:rPr>
                      <m:t>)=</m:t>
                    </m:r>
                    <m:sSub>
                      <m:sSubPr>
                        <m:ctrlPr>
                          <a:rPr lang="de-DE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/>
                          </a:rPr>
                          <m:t>0,9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𝑀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𝑐</m:t>
                        </m:r>
                        <m:r>
                          <a:rPr lang="de-DE" sz="1100" b="0" i="1">
                            <a:latin typeface="Cambria Math"/>
                          </a:rPr>
                          <m:t>,</m:t>
                        </m:r>
                        <m:r>
                          <a:rPr lang="de-DE" sz="1100" b="0" i="1">
                            <a:latin typeface="Cambria Math"/>
                          </a:rPr>
                          <m:t>𝑅𝑘</m:t>
                        </m:r>
                        <m:r>
                          <a:rPr lang="de-DE" sz="1100" b="0" i="1">
                            <a:latin typeface="Cambria Math"/>
                          </a:rPr>
                          <m:t>,</m:t>
                        </m:r>
                        <m:r>
                          <a:rPr lang="de-DE" sz="1100" b="0" i="1">
                            <a:latin typeface="Cambria Math"/>
                          </a:rPr>
                          <m:t>𝐹</m:t>
                        </m:r>
                      </m:sub>
                    </m:sSub>
                    <m:r>
                      <a:rPr lang="de-DE" sz="1100" b="0" i="1">
                        <a:latin typeface="Cambria Math"/>
                      </a:rPr>
                      <m:t>(</m:t>
                    </m:r>
                    <m:r>
                      <a:rPr lang="de-DE" sz="1100" b="0" i="1">
                        <a:latin typeface="Cambria Math"/>
                      </a:rPr>
                      <m:t>𝑓𝑙𝑎𝑡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r>
                      <a:rPr lang="de-DE" sz="1100" b="0" i="1">
                        <a:latin typeface="Cambria Math"/>
                      </a:rPr>
                      <m:t>𝑝𝑟𝑜𝑓𝑖𝑙𝑒</m:t>
                    </m:r>
                    <m:r>
                      <a:rPr lang="de-DE" sz="11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2242" y="921124"/>
              <a:ext cx="5735170" cy="275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𝑀_(𝑐,𝑅𝑘,𝐹) (𝑐𝑢𝑟𝑣𝑒𝑑 𝑝𝑟𝑜𝑓𝑖𝑙𝑒)=〖0,9</a:t>
              </a:r>
              <a:r>
                <a:rPr lang="de-DE" sz="1100" b="0" i="0">
                  <a:latin typeface="Cambria Math"/>
                  <a:ea typeface="Cambria Math"/>
                </a:rPr>
                <a:t>∙𝑀〗_(</a:t>
              </a:r>
              <a:r>
                <a:rPr lang="de-DE" sz="1100" b="0" i="0">
                  <a:latin typeface="Cambria Math"/>
                </a:rPr>
                <a:t>𝑐,𝑅𝑘,𝐹) (𝑓𝑙𝑎𝑡 𝑝𝑟𝑜𝑓𝑖𝑙𝑒)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85" zoomScaleNormal="85" workbookViewId="0">
      <selection activeCell="B13" sqref="B13"/>
    </sheetView>
  </sheetViews>
  <sheetFormatPr baseColWidth="10" defaultColWidth="9.140625" defaultRowHeight="15" x14ac:dyDescent="0.25"/>
  <cols>
    <col min="1" max="8" width="10.7109375" style="1" customWidth="1"/>
    <col min="9" max="16384" width="9.140625" style="1"/>
  </cols>
  <sheetData>
    <row r="1" spans="1:14" x14ac:dyDescent="0.25">
      <c r="A1" s="49" t="s">
        <v>0</v>
      </c>
      <c r="B1" s="49"/>
      <c r="C1" s="49"/>
    </row>
    <row r="2" spans="1:14" x14ac:dyDescent="0.25">
      <c r="A2" s="50" t="s">
        <v>8</v>
      </c>
      <c r="B2" s="50"/>
      <c r="C2" s="50"/>
    </row>
    <row r="3" spans="1:14" x14ac:dyDescent="0.25">
      <c r="A3" s="6"/>
      <c r="B3" s="12"/>
      <c r="C3" s="12"/>
    </row>
    <row r="4" spans="1:14" x14ac:dyDescent="0.25">
      <c r="A4" s="24" t="s">
        <v>34</v>
      </c>
      <c r="B4" s="12"/>
      <c r="C4" s="12"/>
    </row>
    <row r="5" spans="1:14" x14ac:dyDescent="0.25">
      <c r="A5" s="31"/>
      <c r="B5" s="40"/>
      <c r="C5" s="40"/>
      <c r="D5" s="3"/>
      <c r="E5" s="3"/>
      <c r="F5" s="3"/>
      <c r="G5" s="3"/>
      <c r="H5" s="5"/>
    </row>
    <row r="6" spans="1:14" x14ac:dyDescent="0.25">
      <c r="A6" s="11"/>
      <c r="B6" s="25"/>
      <c r="C6" s="25"/>
      <c r="D6" s="6"/>
      <c r="E6" s="6"/>
      <c r="F6" s="6"/>
      <c r="G6" s="6"/>
      <c r="H6" s="7"/>
    </row>
    <row r="7" spans="1:14" x14ac:dyDescent="0.25">
      <c r="A7" s="41"/>
      <c r="B7" s="39"/>
      <c r="C7" s="39"/>
      <c r="D7" s="9"/>
      <c r="E7" s="9"/>
      <c r="F7" s="9"/>
      <c r="G7" s="9"/>
      <c r="H7" s="10"/>
    </row>
    <row r="8" spans="1:14" ht="18" x14ac:dyDescent="0.25">
      <c r="A8" s="51" t="s">
        <v>10</v>
      </c>
      <c r="B8" s="52"/>
      <c r="C8" s="21">
        <v>1</v>
      </c>
      <c r="D8" s="22" t="s">
        <v>2</v>
      </c>
      <c r="E8" s="52" t="s">
        <v>11</v>
      </c>
      <c r="F8" s="52"/>
      <c r="G8" s="42">
        <f>C8*0.9</f>
        <v>0.9</v>
      </c>
      <c r="H8" s="23" t="s">
        <v>2</v>
      </c>
    </row>
    <row r="9" spans="1:14" x14ac:dyDescent="0.25">
      <c r="A9" s="6"/>
      <c r="B9" s="12"/>
      <c r="C9" s="12"/>
    </row>
    <row r="10" spans="1:14" x14ac:dyDescent="0.25">
      <c r="A10" s="6"/>
      <c r="B10" s="12"/>
      <c r="C10" s="12"/>
    </row>
    <row r="11" spans="1:14" x14ac:dyDescent="0.25">
      <c r="A11" s="24" t="s">
        <v>33</v>
      </c>
      <c r="B11" s="12"/>
      <c r="C11" s="12"/>
    </row>
    <row r="12" spans="1:14" ht="18" x14ac:dyDescent="0.25">
      <c r="A12" s="2" t="s">
        <v>5</v>
      </c>
      <c r="B12" s="19">
        <v>100</v>
      </c>
      <c r="C12" s="3" t="s">
        <v>4</v>
      </c>
      <c r="D12" s="3"/>
      <c r="E12" s="4" t="s">
        <v>15</v>
      </c>
      <c r="F12" s="17">
        <v>18.87</v>
      </c>
      <c r="G12" s="3" t="s">
        <v>18</v>
      </c>
      <c r="H12" s="5"/>
      <c r="L12" s="6"/>
      <c r="M12" s="15"/>
      <c r="N12" s="6"/>
    </row>
    <row r="13" spans="1:14" ht="18" x14ac:dyDescent="0.25">
      <c r="A13" s="16" t="s">
        <v>3</v>
      </c>
      <c r="B13" s="20">
        <v>210000</v>
      </c>
      <c r="C13" s="6" t="s">
        <v>4</v>
      </c>
      <c r="D13" s="6"/>
      <c r="E13" s="15" t="s">
        <v>16</v>
      </c>
      <c r="F13" s="18">
        <v>0.4</v>
      </c>
      <c r="G13" s="6" t="s">
        <v>2</v>
      </c>
      <c r="H13" s="7"/>
      <c r="L13" s="6"/>
      <c r="M13" s="15"/>
      <c r="N13" s="6"/>
    </row>
    <row r="14" spans="1:14" ht="18" x14ac:dyDescent="0.25">
      <c r="A14" s="29" t="s">
        <v>19</v>
      </c>
      <c r="B14" s="20">
        <v>207.9</v>
      </c>
      <c r="C14" s="6" t="s">
        <v>17</v>
      </c>
      <c r="D14" s="6"/>
      <c r="E14" s="15" t="s">
        <v>14</v>
      </c>
      <c r="F14" s="20">
        <v>1.093</v>
      </c>
      <c r="G14" s="6" t="s">
        <v>2</v>
      </c>
      <c r="H14" s="7"/>
    </row>
    <row r="15" spans="1:14" ht="18" x14ac:dyDescent="0.25">
      <c r="A15" s="29" t="s">
        <v>23</v>
      </c>
      <c r="B15" s="20">
        <v>6.58</v>
      </c>
      <c r="C15" s="6" t="s">
        <v>21</v>
      </c>
      <c r="D15" s="6"/>
      <c r="E15" s="15"/>
      <c r="F15" s="13"/>
      <c r="G15" s="6"/>
      <c r="H15" s="7"/>
    </row>
    <row r="16" spans="1:14" ht="18" x14ac:dyDescent="0.25">
      <c r="A16" s="29" t="s">
        <v>22</v>
      </c>
      <c r="B16" s="20">
        <v>1.218</v>
      </c>
      <c r="C16" s="6" t="s">
        <v>17</v>
      </c>
      <c r="D16" s="6"/>
      <c r="E16" s="15"/>
      <c r="F16" s="13"/>
      <c r="G16" s="6"/>
      <c r="H16" s="7"/>
    </row>
    <row r="17" spans="1:9" ht="18" x14ac:dyDescent="0.25">
      <c r="A17" s="29" t="s">
        <v>20</v>
      </c>
      <c r="B17" s="20">
        <v>1.89</v>
      </c>
      <c r="C17" s="6" t="s">
        <v>21</v>
      </c>
      <c r="D17" s="6"/>
      <c r="E17" s="15"/>
      <c r="F17" s="13"/>
      <c r="G17" s="6"/>
      <c r="H17" s="7"/>
    </row>
    <row r="18" spans="1:9" ht="18" x14ac:dyDescent="0.25">
      <c r="A18" s="26" t="s">
        <v>9</v>
      </c>
      <c r="B18" s="27">
        <v>1.66</v>
      </c>
      <c r="C18" s="9" t="s">
        <v>17</v>
      </c>
      <c r="D18" s="9"/>
      <c r="E18" s="14"/>
      <c r="F18" s="28"/>
      <c r="G18" s="9"/>
      <c r="H18" s="10"/>
    </row>
    <row r="19" spans="1:9" x14ac:dyDescent="0.25">
      <c r="A19" s="46"/>
      <c r="B19" s="47"/>
      <c r="C19" s="47"/>
      <c r="D19" s="47"/>
      <c r="E19" s="47"/>
      <c r="F19" s="47"/>
      <c r="G19" s="47"/>
      <c r="H19" s="48"/>
      <c r="I19" s="6"/>
    </row>
    <row r="20" spans="1:9" x14ac:dyDescent="0.25">
      <c r="A20" s="36"/>
      <c r="B20" s="30"/>
      <c r="C20" s="30"/>
      <c r="D20" s="30"/>
      <c r="E20" s="30"/>
      <c r="F20" s="30"/>
      <c r="G20" s="30"/>
      <c r="H20" s="37"/>
      <c r="I20" s="6"/>
    </row>
    <row r="21" spans="1:9" x14ac:dyDescent="0.25">
      <c r="A21" s="38"/>
      <c r="B21" s="6"/>
      <c r="C21" s="6"/>
      <c r="D21" s="6"/>
      <c r="E21" s="6"/>
      <c r="F21" s="6"/>
      <c r="G21" s="6"/>
      <c r="H21" s="7"/>
      <c r="I21" s="6"/>
    </row>
    <row r="22" spans="1:9" x14ac:dyDescent="0.25">
      <c r="A22" s="11"/>
      <c r="B22" s="6"/>
      <c r="C22" s="6"/>
      <c r="D22" s="6"/>
      <c r="E22" s="25"/>
      <c r="F22" s="15"/>
      <c r="G22" s="6"/>
      <c r="H22" s="7"/>
      <c r="I22" s="6"/>
    </row>
    <row r="23" spans="1:9" x14ac:dyDescent="0.25">
      <c r="A23" s="11"/>
      <c r="B23" s="6"/>
      <c r="C23" s="6"/>
      <c r="D23" s="6"/>
      <c r="E23" s="25"/>
      <c r="F23" s="15"/>
      <c r="G23" s="6"/>
      <c r="H23" s="7"/>
      <c r="I23" s="6"/>
    </row>
    <row r="24" spans="1:9" x14ac:dyDescent="0.25">
      <c r="A24" s="11"/>
      <c r="B24" s="6"/>
      <c r="C24" s="6"/>
      <c r="D24" s="6"/>
      <c r="E24" s="25"/>
      <c r="F24" s="15"/>
      <c r="G24" s="6"/>
      <c r="H24" s="7"/>
      <c r="I24" s="6"/>
    </row>
    <row r="25" spans="1:9" x14ac:dyDescent="0.25">
      <c r="A25" s="11"/>
      <c r="B25" s="6"/>
      <c r="C25" s="6"/>
      <c r="D25" s="6"/>
      <c r="E25" s="25"/>
      <c r="F25" s="15"/>
      <c r="G25" s="6"/>
      <c r="H25" s="7"/>
      <c r="I25" s="6"/>
    </row>
    <row r="26" spans="1:9" x14ac:dyDescent="0.25">
      <c r="A26" s="11"/>
      <c r="B26" s="6"/>
      <c r="C26" s="6"/>
      <c r="D26" s="6"/>
      <c r="E26" s="25"/>
      <c r="F26" s="15"/>
      <c r="G26" s="6"/>
      <c r="H26" s="7"/>
      <c r="I26" s="6"/>
    </row>
    <row r="27" spans="1:9" x14ac:dyDescent="0.25">
      <c r="A27" s="11"/>
      <c r="B27" s="6"/>
      <c r="C27" s="6"/>
      <c r="D27" s="6"/>
      <c r="E27" s="25"/>
      <c r="F27" s="15"/>
      <c r="G27" s="6"/>
      <c r="H27" s="7"/>
      <c r="I27" s="6"/>
    </row>
    <row r="28" spans="1:9" x14ac:dyDescent="0.25">
      <c r="A28" s="11"/>
      <c r="B28" s="6"/>
      <c r="C28" s="6"/>
      <c r="D28" s="6"/>
      <c r="E28" s="25"/>
      <c r="F28" s="15"/>
      <c r="G28" s="6"/>
      <c r="H28" s="7"/>
      <c r="I28" s="6"/>
    </row>
    <row r="29" spans="1:9" x14ac:dyDescent="0.25">
      <c r="A29" s="11"/>
      <c r="B29" s="6"/>
      <c r="C29" s="6"/>
      <c r="D29" s="6"/>
      <c r="E29" s="25"/>
      <c r="F29" s="15"/>
      <c r="G29" s="6"/>
      <c r="H29" s="7"/>
      <c r="I29" s="6"/>
    </row>
    <row r="30" spans="1:9" x14ac:dyDescent="0.25">
      <c r="A30" s="8"/>
      <c r="B30" s="9"/>
      <c r="C30" s="9"/>
      <c r="D30" s="9"/>
      <c r="E30" s="39"/>
      <c r="F30" s="14"/>
      <c r="G30" s="9"/>
      <c r="H30" s="10"/>
      <c r="I30" s="6"/>
    </row>
    <row r="31" spans="1:9" ht="18" customHeight="1" x14ac:dyDescent="0.25">
      <c r="A31" s="53" t="s">
        <v>6</v>
      </c>
      <c r="B31" s="54"/>
      <c r="C31" s="61" t="s">
        <v>24</v>
      </c>
      <c r="D31" s="62"/>
      <c r="E31" s="53" t="s">
        <v>26</v>
      </c>
      <c r="F31" s="54"/>
      <c r="G31" s="61" t="s">
        <v>25</v>
      </c>
      <c r="H31" s="62"/>
    </row>
    <row r="32" spans="1:9" x14ac:dyDescent="0.25">
      <c r="A32" s="57" t="s">
        <v>7</v>
      </c>
      <c r="B32" s="58"/>
      <c r="C32" s="63"/>
      <c r="D32" s="64"/>
      <c r="E32" s="55" t="s">
        <v>27</v>
      </c>
      <c r="F32" s="56"/>
      <c r="G32" s="63"/>
      <c r="H32" s="64"/>
    </row>
    <row r="33" spans="1:8" x14ac:dyDescent="0.25">
      <c r="A33" s="44">
        <f>B14/(B18*PI())*(B12/B13)^0.5</f>
        <v>0.86993515446451752</v>
      </c>
      <c r="B33" s="45"/>
      <c r="C33" s="44">
        <f>0.8*PI()^2*B13*B16^2*B15/B14^2/10</f>
        <v>37.447300750400665</v>
      </c>
      <c r="D33" s="45"/>
      <c r="E33" s="59">
        <f>IF(A33&lt;=0.3,1,IF(A33&gt;1.85,1.2/A33^2,1.126-0.419*A33))</f>
        <v>0.76149717027936714</v>
      </c>
      <c r="F33" s="60"/>
      <c r="G33" s="44">
        <f>E33*B12*B17/10</f>
        <v>14.392296518280039</v>
      </c>
      <c r="H33" s="45"/>
    </row>
    <row r="34" spans="1:8" x14ac:dyDescent="0.25">
      <c r="A34" s="31"/>
      <c r="B34" s="3"/>
      <c r="C34" s="3"/>
      <c r="D34" s="3"/>
      <c r="E34" s="3"/>
      <c r="F34" s="3"/>
      <c r="G34" s="3"/>
      <c r="H34" s="5"/>
    </row>
    <row r="35" spans="1:8" ht="18" x14ac:dyDescent="0.25">
      <c r="A35" s="11" t="s">
        <v>13</v>
      </c>
      <c r="B35" s="32">
        <f>MIN(C33,G33)</f>
        <v>14.392296518280039</v>
      </c>
      <c r="C35" s="6" t="s">
        <v>2</v>
      </c>
      <c r="D35" s="6"/>
      <c r="E35" s="6"/>
      <c r="F35" s="6"/>
      <c r="G35" s="6"/>
      <c r="H35" s="7"/>
    </row>
    <row r="36" spans="1:8" ht="18" x14ac:dyDescent="0.25">
      <c r="A36" s="11" t="s">
        <v>28</v>
      </c>
      <c r="B36" s="33">
        <f>F12/B35</f>
        <v>1.3111180676435279</v>
      </c>
      <c r="C36" s="6" t="s">
        <v>1</v>
      </c>
      <c r="D36" s="6"/>
      <c r="E36" s="6"/>
      <c r="F36" s="6"/>
      <c r="G36" s="6"/>
      <c r="H36" s="7"/>
    </row>
    <row r="37" spans="1:8" ht="18" x14ac:dyDescent="0.25">
      <c r="A37" s="11" t="s">
        <v>29</v>
      </c>
      <c r="B37" s="33">
        <f>F13/F14</f>
        <v>0.36596523330283626</v>
      </c>
      <c r="C37" s="6" t="s">
        <v>1</v>
      </c>
      <c r="D37" s="6"/>
      <c r="E37" s="6"/>
      <c r="F37" s="6"/>
      <c r="G37" s="6"/>
      <c r="H37" s="7"/>
    </row>
    <row r="38" spans="1:8" x14ac:dyDescent="0.25">
      <c r="A38" s="8"/>
      <c r="B38" s="28"/>
      <c r="C38" s="9"/>
      <c r="D38" s="9"/>
      <c r="E38" s="9"/>
      <c r="F38" s="9"/>
      <c r="G38" s="9"/>
      <c r="H38" s="10"/>
    </row>
    <row r="39" spans="1:8" x14ac:dyDescent="0.25">
      <c r="A39" s="31"/>
      <c r="B39" s="3"/>
      <c r="C39" s="3"/>
      <c r="D39" s="3"/>
      <c r="E39" s="3"/>
      <c r="F39" s="3"/>
      <c r="G39" s="3"/>
      <c r="H39" s="5"/>
    </row>
    <row r="40" spans="1:8" x14ac:dyDescent="0.25">
      <c r="A40" s="11" t="s">
        <v>12</v>
      </c>
      <c r="B40" s="6"/>
      <c r="C40" s="13"/>
      <c r="D40" s="6"/>
      <c r="E40" s="6"/>
      <c r="F40" s="6"/>
      <c r="G40" s="35">
        <f>B36*(1+0.5*A33*(1-B36))+B37</f>
        <v>1.4996545805481176</v>
      </c>
      <c r="H40" s="34" t="s">
        <v>30</v>
      </c>
    </row>
    <row r="41" spans="1:8" x14ac:dyDescent="0.25">
      <c r="A41" s="8"/>
      <c r="B41" s="9"/>
      <c r="C41" s="9"/>
      <c r="D41" s="9"/>
      <c r="E41" s="9"/>
      <c r="F41" s="9"/>
      <c r="G41" s="9"/>
      <c r="H41" s="10"/>
    </row>
    <row r="43" spans="1:8" x14ac:dyDescent="0.25">
      <c r="A43" s="1" t="s">
        <v>31</v>
      </c>
    </row>
    <row r="44" spans="1:8" ht="18" customHeight="1" x14ac:dyDescent="0.25">
      <c r="A44" s="43" t="s">
        <v>32</v>
      </c>
      <c r="B44" s="43"/>
      <c r="C44" s="43"/>
      <c r="D44" s="43"/>
      <c r="E44" s="43"/>
      <c r="F44" s="43"/>
      <c r="G44" s="43"/>
      <c r="H44" s="43"/>
    </row>
    <row r="45" spans="1:8" x14ac:dyDescent="0.25">
      <c r="A45" s="43"/>
      <c r="B45" s="43"/>
      <c r="C45" s="43"/>
      <c r="D45" s="43"/>
      <c r="E45" s="43"/>
      <c r="F45" s="43"/>
      <c r="G45" s="43"/>
      <c r="H45" s="43"/>
    </row>
    <row r="46" spans="1:8" x14ac:dyDescent="0.25">
      <c r="A46" s="43"/>
      <c r="B46" s="43"/>
      <c r="C46" s="43"/>
      <c r="D46" s="43"/>
      <c r="E46" s="43"/>
      <c r="F46" s="43"/>
      <c r="G46" s="43"/>
      <c r="H46" s="43"/>
    </row>
  </sheetData>
  <sheetProtection password="D4BE" sheet="1" objects="1" scenarios="1" selectLockedCells="1"/>
  <mergeCells count="16">
    <mergeCell ref="A44:H46"/>
    <mergeCell ref="C33:D33"/>
    <mergeCell ref="A33:B33"/>
    <mergeCell ref="A19:H19"/>
    <mergeCell ref="A1:C1"/>
    <mergeCell ref="A2:C2"/>
    <mergeCell ref="A8:B8"/>
    <mergeCell ref="E8:F8"/>
    <mergeCell ref="E31:F31"/>
    <mergeCell ref="A31:B31"/>
    <mergeCell ref="E32:F32"/>
    <mergeCell ref="A32:B32"/>
    <mergeCell ref="G33:H33"/>
    <mergeCell ref="E33:F33"/>
    <mergeCell ref="C31:D32"/>
    <mergeCell ref="G31:H32"/>
  </mergeCells>
  <pageMargins left="0.7" right="0.7" top="0.75" bottom="0.75" header="0.3" footer="0.3"/>
  <pageSetup paperSize="9" orientation="portrait" r:id="rId1"/>
  <ignoredErrors>
    <ignoredError sqref="G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curved profiles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2017-01-10T11:16:12Z</dcterms:modified>
</cp:coreProperties>
</file>